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-Team Dbl Elimination Bracket" sheetId="1" r:id="rId1"/>
  </sheets>
  <definedNames>
    <definedName name="_xlnm.Print_Area" localSheetId="0">'12-Team Dbl Elimination Bracket'!$A$1:$N$44</definedName>
  </definedNames>
  <calcPr fullCalcOnLoad="1"/>
</workbook>
</file>

<file path=xl/sharedStrings.xml><?xml version="1.0" encoding="utf-8"?>
<sst xmlns="http://schemas.openxmlformats.org/spreadsheetml/2006/main" count="82" uniqueCount="45">
  <si>
    <t>if first loss</t>
  </si>
  <si>
    <t>Winner</t>
  </si>
  <si>
    <t>team 3</t>
  </si>
  <si>
    <t>team 1</t>
  </si>
  <si>
    <t>team 2</t>
  </si>
  <si>
    <t>team 4</t>
  </si>
  <si>
    <t>team 5</t>
  </si>
  <si>
    <t>team 6</t>
  </si>
  <si>
    <t>team 7</t>
  </si>
  <si>
    <t>team 9</t>
  </si>
  <si>
    <t>team 10</t>
  </si>
  <si>
    <t>Champion</t>
  </si>
  <si>
    <t>team 11</t>
  </si>
  <si>
    <t>team 12</t>
  </si>
  <si>
    <t>Loser of 22</t>
  </si>
  <si>
    <t>(8</t>
  </si>
  <si>
    <t>Tournament Host League</t>
  </si>
  <si>
    <t>Tournament Location</t>
  </si>
  <si>
    <t>Tournament Start Date</t>
  </si>
  <si>
    <t>Host team 8</t>
  </si>
  <si>
    <t>(1</t>
  </si>
  <si>
    <t xml:space="preserve"> </t>
  </si>
  <si>
    <t>(2</t>
  </si>
  <si>
    <t>(3</t>
  </si>
  <si>
    <t>(4</t>
  </si>
  <si>
    <t>(9</t>
  </si>
  <si>
    <t>(10</t>
  </si>
  <si>
    <t>(11</t>
  </si>
  <si>
    <t>(12</t>
  </si>
  <si>
    <t>(14</t>
  </si>
  <si>
    <t>(13</t>
  </si>
  <si>
    <t>(7</t>
  </si>
  <si>
    <t>(6</t>
  </si>
  <si>
    <t>(5</t>
  </si>
  <si>
    <t>(15</t>
  </si>
  <si>
    <t>(16</t>
  </si>
  <si>
    <t>(19</t>
  </si>
  <si>
    <t>(22</t>
  </si>
  <si>
    <t>(20</t>
  </si>
  <si>
    <t>(17</t>
  </si>
  <si>
    <t>(21</t>
  </si>
  <si>
    <t xml:space="preserve">or     (23   </t>
  </si>
  <si>
    <t>DAY/DATE/TIME</t>
  </si>
  <si>
    <t>(18</t>
  </si>
  <si>
    <t>Bracket updated: 00/00/00, 00:00xm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</si>
</sst>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Book Antiqua"/>
      <family val="1"/>
    </font>
    <font>
      <b/>
      <i/>
      <sz val="11"/>
      <name val="Book Antiqua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64" fontId="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64" fontId="5" fillId="0" borderId="2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>
      <alignment horizontal="right"/>
    </xf>
    <xf numFmtId="164" fontId="0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0" fillId="0" borderId="4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6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 horizontal="right"/>
      <protection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4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" name="Line 13"/>
        <xdr:cNvSpPr>
          <a:spLocks/>
        </xdr:cNvSpPr>
      </xdr:nvSpPr>
      <xdr:spPr>
        <a:xfrm>
          <a:off x="9525" y="3562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9525" y="29337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1038225</xdr:colOff>
      <xdr:row>18</xdr:row>
      <xdr:rowOff>0</xdr:rowOff>
    </xdr:to>
    <xdr:sp>
      <xdr:nvSpPr>
        <xdr:cNvPr id="3" name="Line 18"/>
        <xdr:cNvSpPr>
          <a:spLocks/>
        </xdr:cNvSpPr>
      </xdr:nvSpPr>
      <xdr:spPr>
        <a:xfrm>
          <a:off x="1295400" y="37719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152400</xdr:rowOff>
    </xdr:to>
    <xdr:sp>
      <xdr:nvSpPr>
        <xdr:cNvPr id="4" name="Line 19"/>
        <xdr:cNvSpPr>
          <a:spLocks/>
        </xdr:cNvSpPr>
      </xdr:nvSpPr>
      <xdr:spPr>
        <a:xfrm flipH="1">
          <a:off x="2343150" y="3771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0</xdr:col>
      <xdr:colOff>1028700</xdr:colOff>
      <xdr:row>30</xdr:row>
      <xdr:rowOff>0</xdr:rowOff>
    </xdr:to>
    <xdr:sp>
      <xdr:nvSpPr>
        <xdr:cNvPr id="5" name="Line 84"/>
        <xdr:cNvSpPr>
          <a:spLocks/>
        </xdr:cNvSpPr>
      </xdr:nvSpPr>
      <xdr:spPr>
        <a:xfrm>
          <a:off x="38100" y="63055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32</xdr:row>
      <xdr:rowOff>171450</xdr:rowOff>
    </xdr:to>
    <xdr:sp>
      <xdr:nvSpPr>
        <xdr:cNvPr id="6" name="Line 86"/>
        <xdr:cNvSpPr>
          <a:spLocks/>
        </xdr:cNvSpPr>
      </xdr:nvSpPr>
      <xdr:spPr>
        <a:xfrm>
          <a:off x="1047750" y="6515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7" name="Line 94"/>
        <xdr:cNvSpPr>
          <a:spLocks/>
        </xdr:cNvSpPr>
      </xdr:nvSpPr>
      <xdr:spPr>
        <a:xfrm>
          <a:off x="47625" y="7353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3.7109375" style="2" customWidth="1"/>
    <col min="3" max="3" width="15.7109375" style="1" customWidth="1"/>
    <col min="4" max="4" width="3.7109375" style="3" customWidth="1"/>
    <col min="5" max="5" width="16.421875" style="1" customWidth="1"/>
    <col min="6" max="6" width="9.140625" style="3" customWidth="1"/>
    <col min="7" max="7" width="11.00390625" style="3" customWidth="1"/>
    <col min="8" max="8" width="3.57421875" style="3" customWidth="1"/>
    <col min="9" max="9" width="9.7109375" style="3" customWidth="1"/>
    <col min="10" max="10" width="6.7109375" style="3" customWidth="1"/>
    <col min="11" max="11" width="19.7109375" style="3" customWidth="1"/>
    <col min="12" max="13" width="9.140625" style="3" customWidth="1"/>
    <col min="14" max="14" width="15.421875" style="3" customWidth="1"/>
    <col min="15" max="16384" width="9.140625" style="3" customWidth="1"/>
  </cols>
  <sheetData>
    <row r="1" spans="1:14" ht="16.5">
      <c r="A1" s="4"/>
      <c r="B1" s="33"/>
      <c r="C1" s="5" t="s">
        <v>9</v>
      </c>
      <c r="D1" s="34">
        <v>0</v>
      </c>
      <c r="E1" s="4"/>
      <c r="F1" s="6"/>
      <c r="G1" s="6"/>
      <c r="H1" s="6"/>
      <c r="I1" s="6"/>
      <c r="J1" s="6"/>
      <c r="K1" s="56" t="s">
        <v>16</v>
      </c>
      <c r="L1" s="56"/>
      <c r="M1" s="56"/>
      <c r="N1" s="56"/>
    </row>
    <row r="2" spans="1:14" ht="16.5">
      <c r="A2" s="4"/>
      <c r="B2" s="33"/>
      <c r="C2" s="45" t="s">
        <v>21</v>
      </c>
      <c r="D2" s="33"/>
      <c r="E2" s="7" t="str">
        <f>IF(AND(D1=0,D4=0),"W-5",IF(D1&gt;D4,C1,C4))</f>
        <v>W-5</v>
      </c>
      <c r="F2" s="34">
        <v>0</v>
      </c>
      <c r="G2" s="6"/>
      <c r="H2" s="6"/>
      <c r="I2" s="6"/>
      <c r="J2" s="6"/>
      <c r="K2" s="56" t="s">
        <v>17</v>
      </c>
      <c r="L2" s="56"/>
      <c r="M2" s="56"/>
      <c r="N2" s="56"/>
    </row>
    <row r="3" spans="1:14" ht="16.5">
      <c r="A3" s="5" t="s">
        <v>3</v>
      </c>
      <c r="B3" s="34">
        <v>0</v>
      </c>
      <c r="C3" s="47" t="s">
        <v>42</v>
      </c>
      <c r="D3" s="22" t="s">
        <v>33</v>
      </c>
      <c r="E3" s="8"/>
      <c r="F3" s="6"/>
      <c r="G3" s="6"/>
      <c r="H3" s="6"/>
      <c r="I3" s="6"/>
      <c r="J3" s="6"/>
      <c r="K3" s="57" t="s">
        <v>18</v>
      </c>
      <c r="L3" s="57"/>
      <c r="M3" s="57"/>
      <c r="N3" s="57"/>
    </row>
    <row r="4" spans="1:14" ht="16.5">
      <c r="A4" s="43" t="s">
        <v>21</v>
      </c>
      <c r="B4" s="33"/>
      <c r="C4" s="9" t="str">
        <f>IF(AND(B3=0,B6=0),"W-1",IF(B3&gt;B6,A3,A6))</f>
        <v>W-1</v>
      </c>
      <c r="D4" s="35">
        <v>0</v>
      </c>
      <c r="E4" s="10"/>
      <c r="F4" s="6"/>
      <c r="G4" s="6"/>
      <c r="H4" s="6"/>
      <c r="I4" s="6"/>
      <c r="J4" s="6"/>
      <c r="K4" s="58" t="s">
        <v>44</v>
      </c>
      <c r="L4" s="58"/>
      <c r="M4" s="58"/>
      <c r="N4" s="58"/>
    </row>
    <row r="5" spans="1:14" ht="16.5">
      <c r="A5" s="47" t="s">
        <v>42</v>
      </c>
      <c r="B5" s="31" t="s">
        <v>20</v>
      </c>
      <c r="C5" s="4"/>
      <c r="D5" s="36"/>
      <c r="E5" s="11"/>
      <c r="F5" s="6" t="s">
        <v>34</v>
      </c>
      <c r="G5" s="6"/>
      <c r="H5" s="6"/>
      <c r="I5" s="6"/>
      <c r="J5" s="6"/>
      <c r="K5" s="6"/>
      <c r="L5" s="6"/>
      <c r="M5" s="6"/>
      <c r="N5" s="6"/>
    </row>
    <row r="6" spans="1:14" ht="16.5">
      <c r="A6" s="9" t="s">
        <v>4</v>
      </c>
      <c r="B6" s="34">
        <v>0</v>
      </c>
      <c r="C6" s="4"/>
      <c r="D6" s="33"/>
      <c r="E6" s="47" t="s">
        <v>42</v>
      </c>
      <c r="F6" s="59" t="str">
        <f>IF(AND(F2=0,F8=0),"W-15",IF(F2&gt;F8,E2,E8))</f>
        <v>W-15</v>
      </c>
      <c r="G6" s="60"/>
      <c r="H6" s="34">
        <v>0</v>
      </c>
      <c r="I6" s="12"/>
      <c r="J6" s="6"/>
      <c r="K6" s="6"/>
      <c r="L6" s="6"/>
      <c r="M6" s="6"/>
      <c r="N6" s="6"/>
    </row>
    <row r="7" spans="1:14" ht="16.5">
      <c r="A7" s="4"/>
      <c r="B7" s="33"/>
      <c r="C7" s="5" t="s">
        <v>10</v>
      </c>
      <c r="D7" s="35">
        <v>0</v>
      </c>
      <c r="E7" s="10"/>
      <c r="F7" s="13"/>
      <c r="G7" s="14"/>
      <c r="H7" s="34"/>
      <c r="I7" s="12"/>
      <c r="J7" s="6"/>
      <c r="K7" s="6"/>
      <c r="L7" s="6"/>
      <c r="M7" s="6"/>
      <c r="N7" s="6"/>
    </row>
    <row r="8" spans="1:14" ht="16.5">
      <c r="A8" s="5" t="s">
        <v>2</v>
      </c>
      <c r="B8" s="34">
        <v>0</v>
      </c>
      <c r="C8" s="45" t="s">
        <v>21</v>
      </c>
      <c r="D8" s="36"/>
      <c r="E8" s="15" t="str">
        <f>IF(AND(D7=0,D10=0),"W-6",IF(D7&gt;D10,C7,C10))</f>
        <v>W-6</v>
      </c>
      <c r="F8" s="35">
        <v>0</v>
      </c>
      <c r="G8" s="16"/>
      <c r="H8" s="33"/>
      <c r="I8" s="6"/>
      <c r="J8" s="6"/>
      <c r="K8" s="6"/>
      <c r="L8" s="6"/>
      <c r="M8" s="6"/>
      <c r="N8" s="6"/>
    </row>
    <row r="9" spans="1:14" ht="16.5">
      <c r="A9" s="43" t="s">
        <v>21</v>
      </c>
      <c r="B9" s="33"/>
      <c r="C9" s="47" t="s">
        <v>42</v>
      </c>
      <c r="D9" s="31" t="s">
        <v>32</v>
      </c>
      <c r="E9" s="4"/>
      <c r="F9" s="17"/>
      <c r="G9" s="16"/>
      <c r="H9" s="33"/>
      <c r="I9" s="6"/>
      <c r="J9" s="6"/>
      <c r="K9" s="6"/>
      <c r="L9" s="6"/>
      <c r="M9" s="6"/>
      <c r="N9" s="6"/>
    </row>
    <row r="10" spans="1:14" ht="16.5">
      <c r="A10" s="47" t="s">
        <v>42</v>
      </c>
      <c r="B10" s="42" t="s">
        <v>22</v>
      </c>
      <c r="C10" s="15" t="str">
        <f>IF(AND(B8=0,B11=0),"W-2",IF(B8&gt;B11,A8,A11))</f>
        <v>W-2</v>
      </c>
      <c r="D10" s="34">
        <v>0</v>
      </c>
      <c r="E10" s="18"/>
      <c r="F10" s="19"/>
      <c r="G10" s="16"/>
      <c r="H10" s="33"/>
      <c r="I10" s="20"/>
      <c r="J10" s="20"/>
      <c r="K10" s="20"/>
      <c r="L10" s="6"/>
      <c r="M10" s="6"/>
      <c r="N10" s="6"/>
    </row>
    <row r="11" spans="1:14" ht="16.5">
      <c r="A11" s="9" t="s">
        <v>5</v>
      </c>
      <c r="B11" s="34">
        <v>0</v>
      </c>
      <c r="C11" s="21"/>
      <c r="D11" s="33"/>
      <c r="E11" s="18"/>
      <c r="F11" s="62" t="s">
        <v>42</v>
      </c>
      <c r="G11" s="63"/>
      <c r="H11" s="33"/>
      <c r="I11" s="20"/>
      <c r="J11" s="20"/>
      <c r="K11" s="7" t="str">
        <f>IF(AND(H6=0,H16=0),"W-19",IF(H6&gt;H16,F6,F16))</f>
        <v>W-19</v>
      </c>
      <c r="L11" s="34">
        <v>0</v>
      </c>
      <c r="M11" s="6"/>
      <c r="N11" s="6"/>
    </row>
    <row r="12" spans="1:14" ht="16.5">
      <c r="A12" s="4"/>
      <c r="B12" s="33"/>
      <c r="C12" s="5" t="s">
        <v>12</v>
      </c>
      <c r="D12" s="34">
        <v>0</v>
      </c>
      <c r="E12" s="4"/>
      <c r="F12" s="17"/>
      <c r="G12" s="44"/>
      <c r="H12" s="31" t="s">
        <v>36</v>
      </c>
      <c r="I12" s="22"/>
      <c r="J12" s="22"/>
      <c r="K12" s="23"/>
      <c r="L12" s="6"/>
      <c r="M12" s="6"/>
      <c r="N12" s="6"/>
    </row>
    <row r="13" spans="1:14" ht="16.5">
      <c r="A13" s="4"/>
      <c r="B13" s="33"/>
      <c r="C13" s="45" t="s">
        <v>21</v>
      </c>
      <c r="D13" s="33"/>
      <c r="E13" s="7" t="str">
        <f>IF(AND(D12=0,D15=0),"W-7",IF(D12&gt;D15,C12,C15))</f>
        <v>W-7</v>
      </c>
      <c r="F13" s="35">
        <v>0</v>
      </c>
      <c r="G13" s="16"/>
      <c r="H13" s="33"/>
      <c r="I13" s="6"/>
      <c r="J13" s="6"/>
      <c r="K13" s="16"/>
      <c r="L13" s="6"/>
      <c r="M13" s="6"/>
      <c r="N13" s="6"/>
    </row>
    <row r="14" spans="1:14" ht="16.5">
      <c r="A14" s="5" t="s">
        <v>6</v>
      </c>
      <c r="B14" s="34">
        <v>0</v>
      </c>
      <c r="C14" s="47" t="s">
        <v>42</v>
      </c>
      <c r="D14" s="31" t="s">
        <v>31</v>
      </c>
      <c r="E14" s="8"/>
      <c r="F14" s="6"/>
      <c r="G14" s="16"/>
      <c r="H14" s="33"/>
      <c r="I14" s="6"/>
      <c r="J14" s="6"/>
      <c r="K14" s="16"/>
      <c r="L14" s="6"/>
      <c r="M14" s="6"/>
      <c r="N14" s="6"/>
    </row>
    <row r="15" spans="1:14" ht="16.5">
      <c r="A15" s="43" t="s">
        <v>21</v>
      </c>
      <c r="B15" s="33"/>
      <c r="C15" s="9" t="str">
        <f>IF(AND(B14=0,B17=0),"W-3",IF(B14&gt;B17,A14,A17))</f>
        <v>W-3</v>
      </c>
      <c r="D15" s="34">
        <v>0</v>
      </c>
      <c r="E15" s="11"/>
      <c r="F15" s="17"/>
      <c r="G15" s="16"/>
      <c r="H15" s="33"/>
      <c r="I15" s="6"/>
      <c r="J15" s="6"/>
      <c r="K15" s="16"/>
      <c r="L15" s="6"/>
      <c r="M15" s="6"/>
      <c r="N15" s="6"/>
    </row>
    <row r="16" spans="1:14" ht="16.5">
      <c r="A16" s="47" t="s">
        <v>42</v>
      </c>
      <c r="B16" s="31" t="s">
        <v>23</v>
      </c>
      <c r="C16" s="4"/>
      <c r="D16" s="33"/>
      <c r="E16" s="47" t="s">
        <v>42</v>
      </c>
      <c r="F16" s="59" t="str">
        <f>IF(AND(F13=0,F19=0),"W-16",IF(F13&gt;F19,E13,E19))</f>
        <v>W-16</v>
      </c>
      <c r="G16" s="61"/>
      <c r="H16" s="34">
        <v>0</v>
      </c>
      <c r="I16" s="6"/>
      <c r="J16" s="6"/>
      <c r="K16" s="16"/>
      <c r="L16" s="6"/>
      <c r="M16" s="6"/>
      <c r="N16" s="6"/>
    </row>
    <row r="17" spans="1:14" ht="16.5">
      <c r="A17" s="9" t="s">
        <v>7</v>
      </c>
      <c r="B17" s="34">
        <v>0</v>
      </c>
      <c r="C17" s="4"/>
      <c r="D17" s="33"/>
      <c r="E17" s="44"/>
      <c r="F17" s="6" t="s">
        <v>35</v>
      </c>
      <c r="G17" s="6"/>
      <c r="H17" s="6"/>
      <c r="I17" s="6"/>
      <c r="J17" s="6"/>
      <c r="K17" s="16"/>
      <c r="L17" s="6"/>
      <c r="M17" s="6"/>
      <c r="N17" s="6"/>
    </row>
    <row r="18" spans="1:14" ht="16.5">
      <c r="A18" s="5"/>
      <c r="B18" s="34"/>
      <c r="C18" s="21" t="s">
        <v>13</v>
      </c>
      <c r="D18" s="34">
        <v>0</v>
      </c>
      <c r="E18" s="10"/>
      <c r="F18" s="6"/>
      <c r="G18" s="20"/>
      <c r="H18" s="6"/>
      <c r="I18" s="12"/>
      <c r="J18" s="6"/>
      <c r="K18" s="16"/>
      <c r="L18" s="6"/>
      <c r="M18" s="6" t="s">
        <v>21</v>
      </c>
      <c r="N18" s="6"/>
    </row>
    <row r="19" spans="1:14" ht="16.5">
      <c r="A19" s="4"/>
      <c r="B19" s="33"/>
      <c r="C19" s="43" t="s">
        <v>21</v>
      </c>
      <c r="D19" s="37"/>
      <c r="E19" s="15" t="str">
        <f>IF(AND(D21=0,D18=0),"W-8",IF(D21&gt;D18,C21,C18))</f>
        <v>W-8</v>
      </c>
      <c r="F19" s="34">
        <v>0</v>
      </c>
      <c r="G19" s="6"/>
      <c r="H19" s="6"/>
      <c r="I19" s="6"/>
      <c r="J19" s="6"/>
      <c r="K19" s="16"/>
      <c r="L19" s="6" t="s">
        <v>37</v>
      </c>
      <c r="M19" s="6"/>
      <c r="N19" s="6"/>
    </row>
    <row r="20" spans="1:14" ht="17.25" thickBot="1">
      <c r="A20" s="5" t="s">
        <v>8</v>
      </c>
      <c r="B20" s="34">
        <v>0</v>
      </c>
      <c r="C20" s="47" t="s">
        <v>42</v>
      </c>
      <c r="D20" s="6" t="s">
        <v>15</v>
      </c>
      <c r="E20" s="4"/>
      <c r="F20" s="6"/>
      <c r="G20" s="6"/>
      <c r="H20" s="6"/>
      <c r="I20" s="6"/>
      <c r="J20" s="6"/>
      <c r="K20" s="47" t="s">
        <v>42</v>
      </c>
      <c r="L20" s="69" t="str">
        <f>IF(AND(L11=0,L28=0),"W-2",IF(L11&gt;L28,K11,K28))</f>
        <v>W-2</v>
      </c>
      <c r="M20" s="70"/>
      <c r="N20" s="34">
        <v>0</v>
      </c>
    </row>
    <row r="21" spans="1:14" ht="16.5">
      <c r="A21" s="43" t="s">
        <v>21</v>
      </c>
      <c r="B21" s="37"/>
      <c r="C21" s="9" t="str">
        <f>IF(AND(B20=0,B23=0),"W-4",IF(B20&gt;B23,A20,A23))</f>
        <v>W-4</v>
      </c>
      <c r="D21" s="34">
        <v>0</v>
      </c>
      <c r="E21" s="4"/>
      <c r="F21" s="6"/>
      <c r="G21" s="6"/>
      <c r="H21" s="6"/>
      <c r="I21" s="6"/>
      <c r="J21" s="6"/>
      <c r="K21" s="16"/>
      <c r="L21" s="67" t="s">
        <v>1</v>
      </c>
      <c r="M21" s="68"/>
      <c r="N21" s="6"/>
    </row>
    <row r="22" spans="1:14" ht="16.5">
      <c r="A22" s="47" t="s">
        <v>42</v>
      </c>
      <c r="B22" s="6" t="s">
        <v>24</v>
      </c>
      <c r="C22" s="4"/>
      <c r="D22" s="6"/>
      <c r="E22" s="4"/>
      <c r="F22" s="6"/>
      <c r="G22" s="6"/>
      <c r="H22" s="6"/>
      <c r="I22" s="6"/>
      <c r="J22" s="6"/>
      <c r="K22" s="16"/>
      <c r="L22" s="49"/>
      <c r="M22" s="50"/>
      <c r="N22" s="6"/>
    </row>
    <row r="23" spans="1:14" ht="16.5">
      <c r="A23" s="9" t="s">
        <v>19</v>
      </c>
      <c r="B23" s="34">
        <v>0</v>
      </c>
      <c r="C23" s="4"/>
      <c r="D23" s="6"/>
      <c r="E23" s="4"/>
      <c r="F23" s="6"/>
      <c r="G23" s="6"/>
      <c r="H23" s="6"/>
      <c r="I23" s="6"/>
      <c r="J23" s="6"/>
      <c r="K23" s="16"/>
      <c r="L23" s="49"/>
      <c r="M23" s="50"/>
      <c r="N23" s="6"/>
    </row>
    <row r="24" spans="1:14" ht="16.5">
      <c r="A24" s="41" t="s">
        <v>21</v>
      </c>
      <c r="B24" s="33"/>
      <c r="C24" s="4"/>
      <c r="D24" s="6"/>
      <c r="E24" s="4"/>
      <c r="F24" s="6"/>
      <c r="G24" s="6"/>
      <c r="H24" s="6"/>
      <c r="I24" s="6"/>
      <c r="J24" s="6"/>
      <c r="K24" s="16"/>
      <c r="L24" s="51"/>
      <c r="M24" s="50"/>
      <c r="N24" s="6"/>
    </row>
    <row r="25" spans="1:14" ht="16.5">
      <c r="A25" s="5" t="str">
        <f>IF(AND(B14=0,B17=0),"L-3",IF(B14&gt;B17,A17,A14))</f>
        <v>L-3</v>
      </c>
      <c r="B25" s="34">
        <v>0</v>
      </c>
      <c r="C25" s="4"/>
      <c r="D25" s="6"/>
      <c r="E25" s="7" t="str">
        <f>IF(AND(F13=0,F19=0),"L-16",IF(F13&gt;F19,E19,E13))</f>
        <v>L-16</v>
      </c>
      <c r="F25" s="34">
        <v>0</v>
      </c>
      <c r="G25" s="6"/>
      <c r="H25" s="6"/>
      <c r="I25" s="60" t="str">
        <f>IF(AND(H6=0,H16=0),"L-19",IF(H6&gt;H16,F16,F6))</f>
        <v>L-19</v>
      </c>
      <c r="J25" s="60"/>
      <c r="K25" s="38">
        <v>0</v>
      </c>
      <c r="L25" s="75" t="s">
        <v>41</v>
      </c>
      <c r="M25" s="76"/>
      <c r="N25" s="6"/>
    </row>
    <row r="26" spans="1:14" ht="17.25" thickBot="1">
      <c r="A26" s="43" t="s">
        <v>21</v>
      </c>
      <c r="B26" s="33"/>
      <c r="C26" s="7" t="str">
        <f>IF(AND(B25=0,B28=0),"W-9",IF(B25&gt;B28,A25,A28))</f>
        <v>W-9</v>
      </c>
      <c r="D26" s="34">
        <v>0</v>
      </c>
      <c r="E26" s="24"/>
      <c r="F26" s="6"/>
      <c r="G26" s="20"/>
      <c r="H26" s="25"/>
      <c r="I26" s="26"/>
      <c r="J26" s="23"/>
      <c r="K26" s="16"/>
      <c r="L26" s="77" t="s">
        <v>42</v>
      </c>
      <c r="M26" s="78"/>
      <c r="N26" s="27">
        <f>IF(AND(N20=0,N33=0),"",IF(N20&gt;N33,L20,L33))</f>
      </c>
    </row>
    <row r="27" spans="1:14" ht="16.5">
      <c r="A27" s="47" t="s">
        <v>42</v>
      </c>
      <c r="B27" s="22" t="s">
        <v>25</v>
      </c>
      <c r="C27" s="8"/>
      <c r="D27" s="33"/>
      <c r="E27" s="47" t="s">
        <v>42</v>
      </c>
      <c r="F27" s="64" t="str">
        <f>IF(AND(F25=0,F29=0),"W-18",IF(F25&gt;F29,E25,E29))</f>
        <v>W-18</v>
      </c>
      <c r="G27" s="66"/>
      <c r="H27" s="34">
        <v>0</v>
      </c>
      <c r="I27" s="28"/>
      <c r="J27" s="29"/>
      <c r="K27" s="16"/>
      <c r="L27" s="52"/>
      <c r="M27" s="53"/>
      <c r="N27" s="30" t="s">
        <v>11</v>
      </c>
    </row>
    <row r="28" spans="1:14" ht="16.5">
      <c r="A28" s="15" t="str">
        <f>IF(AND(D1=0,D4=0),"L-5",IF(D1&gt;D4,C4,C1))</f>
        <v>L-5</v>
      </c>
      <c r="B28" s="35">
        <v>0</v>
      </c>
      <c r="C28" s="10"/>
      <c r="D28" s="33"/>
      <c r="E28" s="10"/>
      <c r="F28" s="31" t="s">
        <v>43</v>
      </c>
      <c r="G28" s="23"/>
      <c r="H28" s="33"/>
      <c r="I28" s="62" t="s">
        <v>42</v>
      </c>
      <c r="J28" s="63"/>
      <c r="K28" s="15" t="str">
        <f>IF(AND(K25=0,K31=0),"W-21",IF(K25&gt;K31,I25,H31))</f>
        <v>W-21</v>
      </c>
      <c r="L28" s="54">
        <v>0</v>
      </c>
      <c r="M28" s="55"/>
      <c r="N28" s="6"/>
    </row>
    <row r="29" spans="1:14" ht="16.5">
      <c r="A29" s="4"/>
      <c r="B29" s="36"/>
      <c r="C29" s="47" t="s">
        <v>42</v>
      </c>
      <c r="D29" s="42" t="s">
        <v>30</v>
      </c>
      <c r="E29" s="9" t="str">
        <f>IF(AND(D26=0,D31=0),"W-13",IF(D26&gt;D31,C26,C31))</f>
        <v>W-13</v>
      </c>
      <c r="F29" s="35">
        <v>0</v>
      </c>
      <c r="G29" s="16"/>
      <c r="H29" s="25"/>
      <c r="I29" s="19"/>
      <c r="J29" s="16"/>
      <c r="K29" s="6" t="s">
        <v>40</v>
      </c>
      <c r="L29" s="51"/>
      <c r="M29" s="55"/>
      <c r="N29" s="6"/>
    </row>
    <row r="30" spans="1:14" ht="16.5">
      <c r="A30" s="7" t="str">
        <f>IF(AND(B20=0,B23=0),"L-4",IF(B20&gt;B23,A23,A20))</f>
        <v>L-4</v>
      </c>
      <c r="B30" s="35">
        <v>0</v>
      </c>
      <c r="C30" s="11"/>
      <c r="D30" s="33"/>
      <c r="E30" s="4"/>
      <c r="F30" s="19"/>
      <c r="G30" s="16"/>
      <c r="H30" s="33" t="s">
        <v>38</v>
      </c>
      <c r="I30" s="17"/>
      <c r="J30" s="16"/>
      <c r="K30" s="6"/>
      <c r="L30" s="51"/>
      <c r="M30" s="55"/>
      <c r="N30" s="6"/>
    </row>
    <row r="31" spans="1:14" ht="16.5">
      <c r="A31" s="43" t="s">
        <v>21</v>
      </c>
      <c r="B31" s="39"/>
      <c r="C31" s="9" t="str">
        <f>IF(AND(B30=0,B33=0),"W-10",IF(B30&gt;B33,A30,A33))</f>
        <v>W-10</v>
      </c>
      <c r="D31" s="34">
        <v>0</v>
      </c>
      <c r="E31" s="4"/>
      <c r="F31" s="62" t="s">
        <v>42</v>
      </c>
      <c r="G31" s="63"/>
      <c r="H31" s="59" t="str">
        <f>IF(AND(H27=0,H34=0),"W-20",IF(H27&gt;H34,F27,F34))</f>
        <v>W-20</v>
      </c>
      <c r="I31" s="60"/>
      <c r="J31" s="61"/>
      <c r="K31" s="34">
        <v>0</v>
      </c>
      <c r="L31" s="51"/>
      <c r="M31" s="55"/>
      <c r="N31" s="6"/>
    </row>
    <row r="32" spans="1:14" ht="16.5">
      <c r="A32" s="47" t="s">
        <v>42</v>
      </c>
      <c r="B32" s="6" t="s">
        <v>26</v>
      </c>
      <c r="C32" s="4"/>
      <c r="D32" s="33"/>
      <c r="E32" s="5" t="str">
        <f>IF(AND(F2=0,F8=0),"L-15",IF(F2&gt;F8,E8,E2))</f>
        <v>L-15</v>
      </c>
      <c r="F32" s="35">
        <v>0</v>
      </c>
      <c r="G32" s="44"/>
      <c r="H32" s="33"/>
      <c r="I32" s="6"/>
      <c r="J32" s="6"/>
      <c r="K32" s="6"/>
      <c r="L32" s="51"/>
      <c r="M32" s="55"/>
      <c r="N32" s="6"/>
    </row>
    <row r="33" spans="1:14" ht="16.5">
      <c r="A33" s="15" t="str">
        <f>IF(AND(D7=0,D10=0),"L-6",IF(D7&gt;D10,C10,C7))</f>
        <v>L-6</v>
      </c>
      <c r="B33" s="34">
        <v>0</v>
      </c>
      <c r="C33" s="4"/>
      <c r="D33" s="33"/>
      <c r="E33" s="24"/>
      <c r="F33" s="17"/>
      <c r="G33" s="29"/>
      <c r="H33" s="33"/>
      <c r="I33" s="32"/>
      <c r="J33" s="6"/>
      <c r="K33" s="6"/>
      <c r="L33" s="73">
        <f>IF(AND(L11=0,L28=0),"",IF(L11&gt;L28,K28,K11))</f>
      </c>
      <c r="M33" s="74"/>
      <c r="N33" s="34">
        <v>0</v>
      </c>
    </row>
    <row r="34" spans="1:14" ht="16.5">
      <c r="A34" s="4"/>
      <c r="B34" s="33"/>
      <c r="C34" s="4"/>
      <c r="D34" s="33"/>
      <c r="E34" s="47" t="s">
        <v>21</v>
      </c>
      <c r="F34" s="64" t="str">
        <f>IF(AND(F32=0,F38=0),"W-17",IF(F32&gt;F38,E32,E38))</f>
        <v>W-17</v>
      </c>
      <c r="G34" s="65"/>
      <c r="H34" s="34">
        <v>0</v>
      </c>
      <c r="I34" s="32"/>
      <c r="J34" s="6"/>
      <c r="K34" s="6"/>
      <c r="L34" s="71" t="s">
        <v>14</v>
      </c>
      <c r="M34" s="71"/>
      <c r="N34" s="12"/>
    </row>
    <row r="35" spans="1:14" ht="16.5">
      <c r="A35" s="7" t="str">
        <f>IF(AND(B3=0,B6=0),"L-1",IF(B3&gt;B6,A6,A3))</f>
        <v>L-1</v>
      </c>
      <c r="B35" s="34">
        <v>0</v>
      </c>
      <c r="C35" s="4"/>
      <c r="D35" s="33"/>
      <c r="E35" s="47" t="s">
        <v>42</v>
      </c>
      <c r="F35" s="46" t="s">
        <v>39</v>
      </c>
      <c r="G35" s="20" t="s">
        <v>21</v>
      </c>
      <c r="H35" s="32"/>
      <c r="I35" s="32"/>
      <c r="J35" s="6"/>
      <c r="K35" s="6"/>
      <c r="L35" s="72" t="s">
        <v>0</v>
      </c>
      <c r="M35" s="72"/>
      <c r="N35" s="12"/>
    </row>
    <row r="36" spans="1:14" ht="16.5">
      <c r="A36" s="43" t="s">
        <v>21</v>
      </c>
      <c r="B36" s="33"/>
      <c r="C36" s="48" t="str">
        <f>IF(AND(B35=0,B38=0),"W-11",IF(B35&gt;B38,A35,A38))</f>
        <v>W-11</v>
      </c>
      <c r="D36" s="34">
        <v>0</v>
      </c>
      <c r="E36" s="11"/>
      <c r="F36" s="6"/>
      <c r="G36" s="20"/>
      <c r="H36" s="32"/>
      <c r="I36" s="32"/>
      <c r="J36" s="6"/>
      <c r="K36" s="6"/>
      <c r="L36" s="20"/>
      <c r="M36" s="20"/>
      <c r="N36" s="12"/>
    </row>
    <row r="37" spans="1:14" ht="16.5">
      <c r="A37" s="47" t="s">
        <v>42</v>
      </c>
      <c r="B37" s="22" t="s">
        <v>27</v>
      </c>
      <c r="C37" s="24"/>
      <c r="D37" s="34"/>
      <c r="E37" s="10"/>
      <c r="F37" s="6"/>
      <c r="G37" s="6"/>
      <c r="H37" s="6"/>
      <c r="I37" s="6"/>
      <c r="J37" s="6"/>
      <c r="K37" s="6"/>
      <c r="L37" s="6"/>
      <c r="M37" s="6"/>
      <c r="N37" s="6"/>
    </row>
    <row r="38" spans="1:14" ht="16.5">
      <c r="A38" s="15" t="str">
        <f>IF(AND(D12=0,D15=0),"L-7",IF(D12&gt;D15,C15,C12))</f>
        <v>L-7</v>
      </c>
      <c r="B38" s="35">
        <v>0</v>
      </c>
      <c r="C38" s="47" t="s">
        <v>42</v>
      </c>
      <c r="D38" s="40"/>
      <c r="E38" s="9" t="str">
        <f>IF(AND(D36=0,D41=0),"W-14",IF(D36&gt;D41,C36,C41))</f>
        <v>W-14</v>
      </c>
      <c r="F38" s="34">
        <v>0</v>
      </c>
      <c r="G38" s="6"/>
      <c r="H38" s="6"/>
      <c r="I38" s="6"/>
      <c r="J38" s="6"/>
      <c r="K38" s="6"/>
      <c r="L38" s="6"/>
      <c r="M38" s="6"/>
      <c r="N38" s="6"/>
    </row>
    <row r="39" spans="1:14" ht="16.5">
      <c r="A39" s="4"/>
      <c r="B39" s="36"/>
      <c r="C39" s="44"/>
      <c r="D39" s="6" t="s">
        <v>29</v>
      </c>
      <c r="E39" s="4"/>
      <c r="F39" s="6"/>
      <c r="G39" s="6"/>
      <c r="H39" s="6"/>
      <c r="I39" s="6"/>
      <c r="J39" s="6"/>
      <c r="K39" s="6"/>
      <c r="L39" s="6"/>
      <c r="M39" s="6"/>
      <c r="N39" s="6"/>
    </row>
    <row r="40" spans="1:14" ht="16.5">
      <c r="A40" s="7" t="str">
        <f>IF(AND(B8=0,B11=0),"L-2",IF(B8&gt;B11,A11,A8))</f>
        <v>L-2</v>
      </c>
      <c r="B40" s="35">
        <v>0</v>
      </c>
      <c r="C40" s="10"/>
      <c r="D40" s="33"/>
      <c r="E40" s="4"/>
      <c r="F40" s="6"/>
      <c r="G40" s="6"/>
      <c r="H40" s="6"/>
      <c r="I40" s="6"/>
      <c r="J40" s="6"/>
      <c r="K40" s="6"/>
      <c r="L40" s="6"/>
      <c r="M40" s="6"/>
      <c r="N40" s="6"/>
    </row>
    <row r="41" spans="1:14" ht="16.5">
      <c r="A41" s="43" t="s">
        <v>21</v>
      </c>
      <c r="B41" s="39"/>
      <c r="C41" s="9" t="str">
        <f>IF(AND(B40=0,B43=0),"W-12",IF(B40&gt;B43,A40,A43))</f>
        <v>W-12</v>
      </c>
      <c r="D41" s="34">
        <v>0</v>
      </c>
      <c r="E41" s="4"/>
      <c r="F41" s="6"/>
      <c r="G41" s="6"/>
      <c r="H41" s="6"/>
      <c r="I41" s="6"/>
      <c r="J41" s="6"/>
      <c r="K41" s="6"/>
      <c r="L41" s="6"/>
      <c r="M41" s="6"/>
      <c r="N41" s="6"/>
    </row>
    <row r="42" spans="1:14" ht="16.5">
      <c r="A42" s="47" t="s">
        <v>42</v>
      </c>
      <c r="B42" s="6" t="s">
        <v>28</v>
      </c>
      <c r="C42" s="4"/>
      <c r="D42" s="33"/>
      <c r="E42" s="4"/>
      <c r="F42" s="6"/>
      <c r="G42" s="6"/>
      <c r="H42" s="6"/>
      <c r="I42" s="6"/>
      <c r="J42" s="6"/>
      <c r="K42" s="6"/>
      <c r="L42" s="6"/>
      <c r="M42" s="6"/>
      <c r="N42" s="6"/>
    </row>
    <row r="43" spans="1:14" ht="16.5">
      <c r="A43" s="15" t="str">
        <f>IF(AND(D18=0,D21=0),"L-8",IF(D18&gt;D21,C21,C18))</f>
        <v>L-8</v>
      </c>
      <c r="B43" s="34">
        <v>0</v>
      </c>
      <c r="C43" s="4"/>
      <c r="D43" s="33"/>
      <c r="E43" s="4"/>
      <c r="F43" s="6"/>
      <c r="G43" s="6"/>
      <c r="H43" s="6"/>
      <c r="I43" s="6"/>
      <c r="J43" s="6"/>
      <c r="K43" s="6"/>
      <c r="L43" s="6"/>
      <c r="M43" s="6"/>
      <c r="N43" s="6"/>
    </row>
    <row r="44" spans="1:14" ht="16.5">
      <c r="A44" s="4"/>
      <c r="B44" s="33"/>
      <c r="C44" s="4"/>
      <c r="D44" s="33"/>
      <c r="E44" s="4"/>
      <c r="F44" s="6"/>
      <c r="G44" s="6"/>
      <c r="H44" s="6"/>
      <c r="I44" s="6"/>
      <c r="J44" s="6"/>
      <c r="K44" s="6"/>
      <c r="L44" s="6"/>
      <c r="M44" s="6"/>
      <c r="N44" s="6"/>
    </row>
    <row r="45" ht="16.5">
      <c r="D45" s="2"/>
    </row>
  </sheetData>
  <mergeCells count="20">
    <mergeCell ref="L21:M21"/>
    <mergeCell ref="L20:M20"/>
    <mergeCell ref="L34:M34"/>
    <mergeCell ref="L35:M35"/>
    <mergeCell ref="L33:M33"/>
    <mergeCell ref="L25:M25"/>
    <mergeCell ref="L26:M26"/>
    <mergeCell ref="F11:G11"/>
    <mergeCell ref="I28:J28"/>
    <mergeCell ref="F6:G6"/>
    <mergeCell ref="F16:G16"/>
    <mergeCell ref="F27:G27"/>
    <mergeCell ref="H31:J31"/>
    <mergeCell ref="F31:G31"/>
    <mergeCell ref="I25:J25"/>
    <mergeCell ref="F34:G34"/>
    <mergeCell ref="K1:N1"/>
    <mergeCell ref="K2:N2"/>
    <mergeCell ref="K3:N3"/>
    <mergeCell ref="K4:N4"/>
  </mergeCells>
  <printOptions horizontalCentered="1" verticalCentered="1"/>
  <pageMargins left="0.17" right="0.18" top="0.55" bottom="0.16" header="0.16" footer="0.16"/>
  <pageSetup fitToHeight="1" fitToWidth="1" horizontalDpi="600" verticalDpi="600" orientation="landscape" scale="79" r:id="rId2"/>
  <headerFooter alignWithMargins="0">
    <oddHeader>&amp;C&amp;"Arial,Bold"Virginia State Babe Ruth
Baseball and Softball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HP Authorized Customer</cp:lastModifiedBy>
  <cp:lastPrinted>2007-06-23T21:03:47Z</cp:lastPrinted>
  <dcterms:created xsi:type="dcterms:W3CDTF">2002-04-01T18:48:28Z</dcterms:created>
  <dcterms:modified xsi:type="dcterms:W3CDTF">2009-08-04T13:21:29Z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-989073830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